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9440" windowHeight="12555"/>
  </bookViews>
  <sheets>
    <sheet name="支出" sheetId="2" r:id="rId1"/>
  </sheets>
  <calcPr calcId="144525"/>
</workbook>
</file>

<file path=xl/calcChain.xml><?xml version="1.0" encoding="utf-8"?>
<calcChain xmlns="http://schemas.openxmlformats.org/spreadsheetml/2006/main">
  <c r="E12" i="2" l="1"/>
  <c r="F37" i="2" l="1"/>
  <c r="D37" i="2"/>
  <c r="F35" i="2"/>
  <c r="D35" i="2"/>
  <c r="F31" i="2"/>
  <c r="D31" i="2"/>
  <c r="F28" i="2"/>
  <c r="D28" i="2"/>
  <c r="F24" i="2"/>
  <c r="D24" i="2"/>
  <c r="F21" i="2"/>
  <c r="D21" i="2"/>
  <c r="F15" i="2"/>
  <c r="D15" i="2"/>
  <c r="F9" i="2"/>
  <c r="D9" i="2"/>
  <c r="F3" i="2"/>
  <c r="F42" i="2" s="1"/>
  <c r="G41" i="2" s="1"/>
  <c r="D3" i="2"/>
  <c r="B37" i="2"/>
  <c r="B35" i="2"/>
  <c r="B31" i="2"/>
  <c r="B28" i="2"/>
  <c r="B24" i="2"/>
  <c r="B21" i="2"/>
  <c r="B15" i="2"/>
  <c r="B9" i="2"/>
  <c r="B3" i="2"/>
  <c r="D42" i="2" l="1"/>
  <c r="E31" i="2" s="1"/>
  <c r="G4" i="2"/>
  <c r="G8" i="2"/>
  <c r="G12" i="2"/>
  <c r="G16" i="2"/>
  <c r="G20" i="2"/>
  <c r="G24" i="2"/>
  <c r="G33" i="2"/>
  <c r="G36" i="2"/>
  <c r="G40" i="2"/>
  <c r="G6" i="2"/>
  <c r="G10" i="2"/>
  <c r="G14" i="2"/>
  <c r="G18" i="2"/>
  <c r="G22" i="2"/>
  <c r="G26" i="2"/>
  <c r="G29" i="2"/>
  <c r="G31" i="2"/>
  <c r="G38" i="2"/>
  <c r="G3" i="2"/>
  <c r="G5" i="2"/>
  <c r="G7" i="2"/>
  <c r="G9" i="2"/>
  <c r="G11" i="2"/>
  <c r="G13" i="2"/>
  <c r="G15" i="2"/>
  <c r="G17" i="2"/>
  <c r="G19" i="2"/>
  <c r="G21" i="2"/>
  <c r="G23" i="2"/>
  <c r="G25" i="2"/>
  <c r="G27" i="2"/>
  <c r="G28" i="2"/>
  <c r="G30" i="2"/>
  <c r="G32" i="2"/>
  <c r="G34" i="2"/>
  <c r="G35" i="2"/>
  <c r="G37" i="2"/>
  <c r="G39" i="2"/>
  <c r="B42" i="2"/>
  <c r="C9" i="2" l="1"/>
  <c r="C40" i="2"/>
  <c r="E40" i="2"/>
  <c r="E38" i="2"/>
  <c r="E36" i="2"/>
  <c r="E33" i="2"/>
  <c r="E29" i="2"/>
  <c r="E26" i="2"/>
  <c r="E24" i="2"/>
  <c r="E22" i="2"/>
  <c r="E20" i="2"/>
  <c r="E18" i="2"/>
  <c r="E16" i="2"/>
  <c r="E14" i="2"/>
  <c r="E10" i="2"/>
  <c r="E8" i="2"/>
  <c r="E6" i="2"/>
  <c r="E4" i="2"/>
  <c r="E41" i="2"/>
  <c r="E39" i="2"/>
  <c r="E37" i="2"/>
  <c r="E35" i="2"/>
  <c r="E34" i="2"/>
  <c r="E32" i="2"/>
  <c r="E30" i="2"/>
  <c r="E28" i="2"/>
  <c r="E27" i="2"/>
  <c r="E25" i="2"/>
  <c r="E23" i="2"/>
  <c r="E21" i="2"/>
  <c r="E19" i="2"/>
  <c r="E17" i="2"/>
  <c r="E15" i="2"/>
  <c r="E13" i="2"/>
  <c r="E11" i="2"/>
  <c r="E9" i="2"/>
  <c r="E7" i="2"/>
  <c r="E5" i="2"/>
  <c r="E3" i="2"/>
  <c r="G42" i="2"/>
  <c r="C41" i="2"/>
  <c r="C38" i="2"/>
  <c r="C36" i="2"/>
  <c r="C33" i="2"/>
  <c r="C31" i="2"/>
  <c r="C29" i="2"/>
  <c r="C26" i="2"/>
  <c r="C24" i="2"/>
  <c r="C22" i="2"/>
  <c r="C20" i="2"/>
  <c r="C18" i="2"/>
  <c r="C16" i="2"/>
  <c r="C14" i="2"/>
  <c r="C12" i="2"/>
  <c r="C10" i="2"/>
  <c r="C8" i="2"/>
  <c r="C6" i="2"/>
  <c r="C4" i="2"/>
  <c r="C13" i="2"/>
  <c r="C5" i="2"/>
  <c r="C39" i="2"/>
  <c r="C37" i="2"/>
  <c r="C35" i="2"/>
  <c r="C34" i="2"/>
  <c r="C32" i="2"/>
  <c r="C30" i="2"/>
  <c r="C28" i="2"/>
  <c r="C27" i="2"/>
  <c r="C25" i="2"/>
  <c r="C23" i="2"/>
  <c r="C21" i="2"/>
  <c r="C19" i="2"/>
  <c r="C17" i="2"/>
  <c r="C15" i="2"/>
  <c r="C11" i="2"/>
  <c r="C7" i="2"/>
  <c r="C3" i="2"/>
  <c r="C42" i="2" l="1"/>
  <c r="E42" i="2"/>
</calcChain>
</file>

<file path=xl/sharedStrings.xml><?xml version="1.0" encoding="utf-8"?>
<sst xmlns="http://schemas.openxmlformats.org/spreadsheetml/2006/main" count="45" uniqueCount="28">
  <si>
    <t>董事會支出</t>
  </si>
  <si>
    <r>
      <t xml:space="preserve">        </t>
    </r>
    <r>
      <rPr>
        <sz val="11"/>
        <rFont val="新細明體"/>
        <family val="1"/>
        <charset val="136"/>
      </rPr>
      <t>人事費</t>
    </r>
  </si>
  <si>
    <r>
      <t xml:space="preserve">        </t>
    </r>
    <r>
      <rPr>
        <sz val="11"/>
        <rFont val="新細明體"/>
        <family val="1"/>
        <charset val="136"/>
      </rPr>
      <t>業務費</t>
    </r>
  </si>
  <si>
    <r>
      <t xml:space="preserve">        </t>
    </r>
    <r>
      <rPr>
        <sz val="11"/>
        <rFont val="細明體"/>
        <family val="3"/>
        <charset val="136"/>
      </rPr>
      <t>出席及交通費</t>
    </r>
  </si>
  <si>
    <r>
      <t xml:space="preserve">        </t>
    </r>
    <r>
      <rPr>
        <sz val="11"/>
        <rFont val="新細明體"/>
        <family val="1"/>
        <charset val="136"/>
      </rPr>
      <t>維護費</t>
    </r>
  </si>
  <si>
    <t xml:space="preserve">    折舊及攤銷</t>
  </si>
  <si>
    <t>行政管理支出</t>
  </si>
  <si>
    <r>
      <t xml:space="preserve">        </t>
    </r>
    <r>
      <rPr>
        <sz val="11"/>
        <rFont val="新細明體"/>
        <family val="1"/>
        <charset val="136"/>
      </rPr>
      <t>退休撫卹費</t>
    </r>
  </si>
  <si>
    <r>
      <t>教學研究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及訓輔支出</t>
    </r>
  </si>
  <si>
    <r>
      <t xml:space="preserve">        </t>
    </r>
    <r>
      <rPr>
        <sz val="11"/>
        <rFont val="細明體"/>
        <family val="3"/>
        <charset val="136"/>
      </rPr>
      <t>業務費</t>
    </r>
  </si>
  <si>
    <t>獎助學金支出</t>
  </si>
  <si>
    <t xml:space="preserve">        獎學金支出</t>
  </si>
  <si>
    <t xml:space="preserve">        助學金支出</t>
  </si>
  <si>
    <t>推廣教育支出</t>
  </si>
  <si>
    <t>產學合作支出</t>
  </si>
  <si>
    <t>其他教學活動支出</t>
  </si>
  <si>
    <t>財務支出</t>
  </si>
  <si>
    <t xml:space="preserve">    利息支出</t>
  </si>
  <si>
    <t>其他支出</t>
  </si>
  <si>
    <t xml:space="preserve">    試務費支出</t>
  </si>
  <si>
    <t xml:space="preserve">    財產交易短絀</t>
  </si>
  <si>
    <t xml:space="preserve">    雜項支出</t>
  </si>
  <si>
    <r>
      <t>合</t>
    </r>
    <r>
      <rPr>
        <sz val="11"/>
        <rFont val="Times New Roman"/>
        <family val="1"/>
      </rPr>
      <t xml:space="preserve">               </t>
    </r>
    <r>
      <rPr>
        <sz val="11"/>
        <rFont val="新細明體"/>
        <family val="1"/>
        <charset val="136"/>
      </rPr>
      <t>計</t>
    </r>
  </si>
  <si>
    <t>近3學年度支出明細表</t>
    <phoneticPr fontId="8" type="noConversion"/>
  </si>
  <si>
    <t>學年度</t>
    <phoneticPr fontId="8" type="noConversion"/>
  </si>
  <si>
    <t>%</t>
    <phoneticPr fontId="8" type="noConversion"/>
  </si>
  <si>
    <t>　　超額年金給付</t>
    <phoneticPr fontId="8" type="noConversion"/>
  </si>
  <si>
    <t>%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</si>
</sst>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&quot;$&quot;#,##0_);[Red]\(&quot;$&quot;#,##0\)"/>
    <numFmt numFmtId="177" formatCode="#,##0_);[Red]\(#,##0\)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1" applyFont="1" applyFill="1" applyBorder="1" applyAlignment="1">
      <alignment vertical="center" shrinkToFit="1"/>
    </xf>
    <xf numFmtId="176" fontId="0" fillId="0" borderId="2" xfId="0" applyNumberFormat="1" applyBorder="1" applyAlignment="1">
      <alignment vertical="center"/>
    </xf>
    <xf numFmtId="10" fontId="7" fillId="0" borderId="2" xfId="0" applyNumberFormat="1" applyFont="1" applyBorder="1" applyAlignment="1">
      <alignment vertical="center"/>
    </xf>
    <xf numFmtId="0" fontId="5" fillId="0" borderId="2" xfId="1" applyFont="1" applyFill="1" applyBorder="1" applyAlignment="1">
      <alignment vertical="center" shrinkToFit="1"/>
    </xf>
    <xf numFmtId="177" fontId="0" fillId="0" borderId="2" xfId="0" applyNumberFormat="1" applyBorder="1" applyAlignment="1">
      <alignment vertical="center"/>
    </xf>
    <xf numFmtId="0" fontId="6" fillId="0" borderId="2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horizontal="center" vertical="center" shrinkToFit="1"/>
    </xf>
    <xf numFmtId="177" fontId="9" fillId="0" borderId="2" xfId="0" applyNumberFormat="1" applyFont="1" applyBorder="1" applyAlignment="1">
      <alignment vertical="center"/>
    </xf>
    <xf numFmtId="10" fontId="9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6">
    <cellStyle name="一般" xfId="0" builtinId="0"/>
    <cellStyle name="一般 10" xfId="2"/>
    <cellStyle name="一般 11" xfId="3"/>
    <cellStyle name="一般 12" xfId="4"/>
    <cellStyle name="一般 13" xfId="5"/>
    <cellStyle name="一般 14" xfId="25"/>
    <cellStyle name="一般 15" xfId="1"/>
    <cellStyle name="一般 18" xfId="6"/>
    <cellStyle name="一般 19" xfId="7"/>
    <cellStyle name="一般 2" xfId="8"/>
    <cellStyle name="一般 20" xfId="9"/>
    <cellStyle name="一般 21" xfId="10"/>
    <cellStyle name="一般 22" xfId="11"/>
    <cellStyle name="一般 23" xfId="12"/>
    <cellStyle name="一般 29" xfId="13"/>
    <cellStyle name="一般 3" xfId="14"/>
    <cellStyle name="一般 4" xfId="15"/>
    <cellStyle name="一般 5" xfId="16"/>
    <cellStyle name="一般 6" xfId="17"/>
    <cellStyle name="一般 7" xfId="18"/>
    <cellStyle name="一般 8" xfId="19"/>
    <cellStyle name="一般 9" xfId="20"/>
    <cellStyle name="千分位 2" xfId="22"/>
    <cellStyle name="千分位 3" xfId="23"/>
    <cellStyle name="千分位 4" xfId="21"/>
    <cellStyle name="百分比 2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sqref="A1:G1"/>
    </sheetView>
  </sheetViews>
  <sheetFormatPr defaultRowHeight="16.5"/>
  <cols>
    <col min="1" max="1" width="20.625" style="2" customWidth="1"/>
    <col min="2" max="2" width="13.625" style="1" customWidth="1"/>
    <col min="3" max="3" width="9.625" style="4" customWidth="1"/>
    <col min="4" max="4" width="13.625" style="1" customWidth="1"/>
    <col min="5" max="5" width="9.625" style="4" customWidth="1"/>
    <col min="6" max="6" width="13.625" style="1" customWidth="1"/>
    <col min="7" max="7" width="9.625" style="4" customWidth="1"/>
    <col min="8" max="16384" width="9" style="1"/>
  </cols>
  <sheetData>
    <row r="1" spans="1:7" ht="21" customHeight="1">
      <c r="A1" s="17" t="s">
        <v>23</v>
      </c>
      <c r="B1" s="17"/>
      <c r="C1" s="17"/>
      <c r="D1" s="17"/>
      <c r="E1" s="17"/>
      <c r="F1" s="17"/>
      <c r="G1" s="17"/>
    </row>
    <row r="2" spans="1:7" s="3" customFormat="1" ht="18.75" customHeight="1">
      <c r="A2" s="5" t="s">
        <v>24</v>
      </c>
      <c r="B2" s="6">
        <v>102</v>
      </c>
      <c r="C2" s="7" t="s">
        <v>25</v>
      </c>
      <c r="D2" s="6">
        <v>103</v>
      </c>
      <c r="E2" s="7" t="s">
        <v>27</v>
      </c>
      <c r="F2" s="6">
        <v>104</v>
      </c>
      <c r="G2" s="7" t="s">
        <v>27</v>
      </c>
    </row>
    <row r="3" spans="1:7" ht="18.75" customHeight="1">
      <c r="A3" s="8" t="s">
        <v>0</v>
      </c>
      <c r="B3" s="9">
        <f>SUM(B4:B8)</f>
        <v>3297464</v>
      </c>
      <c r="C3" s="10">
        <f>B3/B42</f>
        <v>5.3862770624766394E-3</v>
      </c>
      <c r="D3" s="9">
        <f>SUM(D4:D8)</f>
        <v>3366929</v>
      </c>
      <c r="E3" s="10">
        <f>D3/D42</f>
        <v>6.4577556126257755E-3</v>
      </c>
      <c r="F3" s="9">
        <f>SUM(F4:F8)</f>
        <v>2204381</v>
      </c>
      <c r="G3" s="10">
        <f>F3/F42</f>
        <v>4.648382119231278E-3</v>
      </c>
    </row>
    <row r="4" spans="1:7" ht="18.75" customHeight="1">
      <c r="A4" s="11" t="s">
        <v>1</v>
      </c>
      <c r="B4" s="15">
        <v>1471176</v>
      </c>
      <c r="C4" s="16">
        <f>B4/B42</f>
        <v>2.4031078257916185E-3</v>
      </c>
      <c r="D4" s="15">
        <v>1471176</v>
      </c>
      <c r="E4" s="16">
        <f>D4/D42</f>
        <v>2.8217093592292379E-3</v>
      </c>
      <c r="F4" s="15">
        <v>1145076</v>
      </c>
      <c r="G4" s="16">
        <f>F4/F42</f>
        <v>2.414623789426998E-3</v>
      </c>
    </row>
    <row r="5" spans="1:7" ht="18.75" customHeight="1">
      <c r="A5" s="11" t="s">
        <v>2</v>
      </c>
      <c r="B5" s="15">
        <v>1221447</v>
      </c>
      <c r="C5" s="16">
        <f>B5/B42</f>
        <v>1.9951853785608892E-3</v>
      </c>
      <c r="D5" s="15">
        <v>1204274</v>
      </c>
      <c r="E5" s="16">
        <f>D5/D42</f>
        <v>2.3097924496297052E-3</v>
      </c>
      <c r="F5" s="15">
        <v>658335</v>
      </c>
      <c r="G5" s="16">
        <f>F5/F42</f>
        <v>1.3882321805822695E-3</v>
      </c>
    </row>
    <row r="6" spans="1:7" ht="18.75" customHeight="1">
      <c r="A6" s="11" t="s">
        <v>3</v>
      </c>
      <c r="B6" s="15">
        <v>300000</v>
      </c>
      <c r="C6" s="16">
        <f>B6/B42</f>
        <v>4.9003813801848687E-4</v>
      </c>
      <c r="D6" s="15">
        <v>540000</v>
      </c>
      <c r="E6" s="16">
        <f>D6/D42</f>
        <v>1.0357177210502267E-3</v>
      </c>
      <c r="F6" s="15">
        <v>400000</v>
      </c>
      <c r="G6" s="16">
        <f>F6/F42</f>
        <v>8.4348070850388899E-4</v>
      </c>
    </row>
    <row r="7" spans="1:7" ht="18.75" customHeight="1">
      <c r="A7" s="11" t="s">
        <v>4</v>
      </c>
      <c r="B7" s="15">
        <v>0</v>
      </c>
      <c r="C7" s="16">
        <f>B7/B42</f>
        <v>0</v>
      </c>
      <c r="D7" s="15">
        <v>0</v>
      </c>
      <c r="E7" s="16">
        <f>D7/D42</f>
        <v>0</v>
      </c>
      <c r="F7" s="15">
        <v>0</v>
      </c>
      <c r="G7" s="16">
        <f>F7/F42</f>
        <v>0</v>
      </c>
    </row>
    <row r="8" spans="1:7" ht="18.75" customHeight="1">
      <c r="A8" s="13" t="s">
        <v>5</v>
      </c>
      <c r="B8" s="15">
        <v>304841</v>
      </c>
      <c r="C8" s="16">
        <f>B8/B42</f>
        <v>4.9794572010564522E-4</v>
      </c>
      <c r="D8" s="15">
        <v>151479</v>
      </c>
      <c r="E8" s="16">
        <f>D8/D42</f>
        <v>2.9053608271660612E-4</v>
      </c>
      <c r="F8" s="15">
        <v>970</v>
      </c>
      <c r="G8" s="16">
        <f>F8/F42</f>
        <v>2.0454407181219309E-6</v>
      </c>
    </row>
    <row r="9" spans="1:7" ht="18.75" customHeight="1">
      <c r="A9" s="8" t="s">
        <v>6</v>
      </c>
      <c r="B9" s="12">
        <f>SUM(B10:B14)</f>
        <v>106700117</v>
      </c>
      <c r="C9" s="10">
        <f>B9/B42</f>
        <v>0.17429042220344901</v>
      </c>
      <c r="D9" s="12">
        <f>SUM(D10:D14)</f>
        <v>98478216</v>
      </c>
      <c r="E9" s="10">
        <f>D9/D42</f>
        <v>0.18888080268261478</v>
      </c>
      <c r="F9" s="12">
        <f>SUM(F10:F14)</f>
        <v>97333233</v>
      </c>
      <c r="G9" s="10">
        <f>F9/F42</f>
        <v>0.20524676082953527</v>
      </c>
    </row>
    <row r="10" spans="1:7" ht="18.75" customHeight="1">
      <c r="A10" s="11" t="s">
        <v>1</v>
      </c>
      <c r="B10" s="15">
        <v>62974680</v>
      </c>
      <c r="C10" s="16">
        <f>B10/B42</f>
        <v>0.10286664976503349</v>
      </c>
      <c r="D10" s="15">
        <v>56698272</v>
      </c>
      <c r="E10" s="16">
        <f>D10/D42</f>
        <v>0.10874704641356644</v>
      </c>
      <c r="F10" s="15">
        <v>47748402</v>
      </c>
      <c r="G10" s="16">
        <f>F10/F42</f>
        <v>0.10068713987222128</v>
      </c>
    </row>
    <row r="11" spans="1:7" ht="18.75" customHeight="1">
      <c r="A11" s="11" t="s">
        <v>2</v>
      </c>
      <c r="B11" s="15">
        <v>11898018</v>
      </c>
      <c r="C11" s="16">
        <f>B11/B42</f>
        <v>1.9434941956101473E-2</v>
      </c>
      <c r="D11" s="15">
        <v>11007474</v>
      </c>
      <c r="E11" s="16">
        <f>D11/D42</f>
        <v>2.111228867740671E-2</v>
      </c>
      <c r="F11" s="15">
        <v>10799369</v>
      </c>
      <c r="G11" s="16">
        <f>F11/F42</f>
        <v>2.2772648538787337E-2</v>
      </c>
    </row>
    <row r="12" spans="1:7" ht="18.75" customHeight="1">
      <c r="A12" s="11" t="s">
        <v>4</v>
      </c>
      <c r="B12" s="15">
        <v>6300806</v>
      </c>
      <c r="C12" s="16">
        <f>B12/B42</f>
        <v>1.0292117467519036E-2</v>
      </c>
      <c r="D12" s="15">
        <v>6065607</v>
      </c>
      <c r="E12" s="16">
        <f>D12/D42</f>
        <v>1.1633808627456116E-2</v>
      </c>
      <c r="F12" s="15">
        <v>5142678</v>
      </c>
      <c r="G12" s="16">
        <f>F12/F42</f>
        <v>1.0844374207618407E-2</v>
      </c>
    </row>
    <row r="13" spans="1:7" ht="18.75" customHeight="1">
      <c r="A13" s="11" t="s">
        <v>7</v>
      </c>
      <c r="B13" s="15">
        <v>3606415</v>
      </c>
      <c r="C13" s="16">
        <f>B13/B42</f>
        <v>5.890936305073138E-3</v>
      </c>
      <c r="D13" s="15">
        <v>3228646</v>
      </c>
      <c r="E13" s="16">
        <f>D13/D42</f>
        <v>6.1925294022183892E-3</v>
      </c>
      <c r="F13" s="15">
        <v>7529849</v>
      </c>
      <c r="G13" s="16">
        <f>F13/F42</f>
        <v>1.5878205923618251E-2</v>
      </c>
    </row>
    <row r="14" spans="1:7" ht="18.75" customHeight="1">
      <c r="A14" s="13" t="s">
        <v>5</v>
      </c>
      <c r="B14" s="15">
        <v>21920198</v>
      </c>
      <c r="C14" s="16">
        <f>B14/B42</f>
        <v>3.5805776709721869E-2</v>
      </c>
      <c r="D14" s="15">
        <v>21478217</v>
      </c>
      <c r="E14" s="16">
        <f>D14/D42</f>
        <v>4.1195129561967109E-2</v>
      </c>
      <c r="F14" s="15">
        <v>26112935</v>
      </c>
      <c r="G14" s="16">
        <f>F14/F42</f>
        <v>5.5064392287290001E-2</v>
      </c>
    </row>
    <row r="15" spans="1:7" ht="18.75" customHeight="1">
      <c r="A15" s="8" t="s">
        <v>8</v>
      </c>
      <c r="B15" s="12">
        <f>SUM(B16:B20)</f>
        <v>393917705</v>
      </c>
      <c r="C15" s="10">
        <f>B15/B42</f>
        <v>0.64344899563571867</v>
      </c>
      <c r="D15" s="12">
        <f>SUM(D16:D20)</f>
        <v>312308066</v>
      </c>
      <c r="E15" s="10">
        <f>D15/D42</f>
        <v>0.59900555256134036</v>
      </c>
      <c r="F15" s="12">
        <f>SUM(F16:F20)</f>
        <v>265879800</v>
      </c>
      <c r="G15" s="10">
        <f>F15/F42</f>
        <v>0.56066120520218077</v>
      </c>
    </row>
    <row r="16" spans="1:7" ht="18.75" customHeight="1">
      <c r="A16" s="11" t="s">
        <v>1</v>
      </c>
      <c r="B16" s="15">
        <v>257116082</v>
      </c>
      <c r="C16" s="16">
        <f>B16/B42</f>
        <v>0.41998895359296201</v>
      </c>
      <c r="D16" s="15">
        <v>185778160</v>
      </c>
      <c r="E16" s="16">
        <f>D16/D42</f>
        <v>0.35632172684463775</v>
      </c>
      <c r="F16" s="15">
        <v>132176736</v>
      </c>
      <c r="G16" s="16">
        <f>F16/F42</f>
        <v>0.27872131732252875</v>
      </c>
    </row>
    <row r="17" spans="1:7" ht="18.75" customHeight="1">
      <c r="A17" s="11" t="s">
        <v>9</v>
      </c>
      <c r="B17" s="15">
        <v>65057487</v>
      </c>
      <c r="C17" s="16">
        <f>B17/B42</f>
        <v>0.10626883264547306</v>
      </c>
      <c r="D17" s="15">
        <v>71985379</v>
      </c>
      <c r="E17" s="16">
        <f>D17/D42</f>
        <v>0.1380676531237349</v>
      </c>
      <c r="F17" s="15">
        <v>85577997</v>
      </c>
      <c r="G17" s="16">
        <f>F17/F42</f>
        <v>0.18045847385475922</v>
      </c>
    </row>
    <row r="18" spans="1:7" ht="18.75" customHeight="1">
      <c r="A18" s="11" t="s">
        <v>4</v>
      </c>
      <c r="B18" s="15">
        <v>2125648</v>
      </c>
      <c r="C18" s="16">
        <f>B18/B42</f>
        <v>3.4721619600090689E-3</v>
      </c>
      <c r="D18" s="15">
        <v>1104488</v>
      </c>
      <c r="E18" s="16">
        <f>D18/D42</f>
        <v>2.1184033227543016E-3</v>
      </c>
      <c r="F18" s="15">
        <v>1401419</v>
      </c>
      <c r="G18" s="16">
        <f>F18/F42</f>
        <v>2.9551747275770291E-3</v>
      </c>
    </row>
    <row r="19" spans="1:7" ht="18.75" customHeight="1">
      <c r="A19" s="11" t="s">
        <v>7</v>
      </c>
      <c r="B19" s="15">
        <v>23896034</v>
      </c>
      <c r="C19" s="16">
        <f>B19/B42</f>
        <v>3.9033226691288184E-2</v>
      </c>
      <c r="D19" s="15">
        <v>11283198</v>
      </c>
      <c r="E19" s="16">
        <f>D19/D42</f>
        <v>2.1641126145774955E-2</v>
      </c>
      <c r="F19" s="15">
        <v>5645151</v>
      </c>
      <c r="G19" s="16">
        <f>F19/F42</f>
        <v>1.1903939912728593E-2</v>
      </c>
    </row>
    <row r="20" spans="1:7" ht="18.75" customHeight="1">
      <c r="A20" s="13" t="s">
        <v>5</v>
      </c>
      <c r="B20" s="15">
        <v>45722454</v>
      </c>
      <c r="C20" s="16">
        <f>B20/B42</f>
        <v>7.4685820745986398E-2</v>
      </c>
      <c r="D20" s="15">
        <v>42156841</v>
      </c>
      <c r="E20" s="16">
        <f>D20/D42</f>
        <v>8.0856643124438451E-2</v>
      </c>
      <c r="F20" s="15">
        <v>41078497</v>
      </c>
      <c r="G20" s="16">
        <f>F20/F42</f>
        <v>8.6622299384587195E-2</v>
      </c>
    </row>
    <row r="21" spans="1:7" ht="18.75" customHeight="1">
      <c r="A21" s="8" t="s">
        <v>10</v>
      </c>
      <c r="B21" s="12">
        <f>SUM(B22:B23)</f>
        <v>25884007</v>
      </c>
      <c r="C21" s="10">
        <f>B21/B42</f>
        <v>4.2280501982458273E-2</v>
      </c>
      <c r="D21" s="12">
        <f>SUM(D22:D23)</f>
        <v>21044863</v>
      </c>
      <c r="E21" s="10">
        <f>D21/D42</f>
        <v>4.0363958418841182E-2</v>
      </c>
      <c r="F21" s="12">
        <f>SUM(F22:F23)</f>
        <v>17391503</v>
      </c>
      <c r="G21" s="10">
        <f>F21/F42</f>
        <v>3.6673493180968776E-2</v>
      </c>
    </row>
    <row r="22" spans="1:7" ht="18.75" customHeight="1">
      <c r="A22" s="8" t="s">
        <v>11</v>
      </c>
      <c r="B22" s="15">
        <v>16842160</v>
      </c>
      <c r="C22" s="16">
        <f>B22/B42</f>
        <v>2.7511002422031465E-2</v>
      </c>
      <c r="D22" s="15">
        <v>14077341</v>
      </c>
      <c r="E22" s="16">
        <f>D22/D42</f>
        <v>2.7000280627716519E-2</v>
      </c>
      <c r="F22" s="15">
        <v>12731979</v>
      </c>
      <c r="G22" s="16">
        <f>F22/F42</f>
        <v>2.6847946668941591E-2</v>
      </c>
    </row>
    <row r="23" spans="1:7" ht="18.75" customHeight="1">
      <c r="A23" s="8" t="s">
        <v>12</v>
      </c>
      <c r="B23" s="15">
        <v>9041847</v>
      </c>
      <c r="C23" s="16">
        <f>B23/B42</f>
        <v>1.4769499560426806E-2</v>
      </c>
      <c r="D23" s="15">
        <v>6967522</v>
      </c>
      <c r="E23" s="16">
        <f>D23/D42</f>
        <v>1.3363677791124663E-2</v>
      </c>
      <c r="F23" s="15">
        <v>4659524</v>
      </c>
      <c r="G23" s="16">
        <f>F23/F42</f>
        <v>9.8255465120271872E-3</v>
      </c>
    </row>
    <row r="24" spans="1:7" ht="18.75" customHeight="1">
      <c r="A24" s="8" t="s">
        <v>13</v>
      </c>
      <c r="B24" s="12">
        <f>SUM(B25:B27)</f>
        <v>61040842</v>
      </c>
      <c r="C24" s="10">
        <f>B24/B42</f>
        <v>9.9707801855868847E-2</v>
      </c>
      <c r="D24" s="12">
        <f>SUM(D25:D27)</f>
        <v>66424826</v>
      </c>
      <c r="E24" s="10">
        <f>D24/D42</f>
        <v>0.12740253593681083</v>
      </c>
      <c r="F24" s="12">
        <f>SUM(F25:F27)</f>
        <v>69870592</v>
      </c>
      <c r="G24" s="10">
        <f>F24/F42</f>
        <v>0.14733624110936538</v>
      </c>
    </row>
    <row r="25" spans="1:7" ht="18.75" customHeight="1">
      <c r="A25" s="11" t="s">
        <v>1</v>
      </c>
      <c r="B25" s="15">
        <v>18562635</v>
      </c>
      <c r="C25" s="16">
        <f>B25/B42</f>
        <v>3.0321330307055985E-2</v>
      </c>
      <c r="D25" s="15">
        <v>28953860</v>
      </c>
      <c r="E25" s="16">
        <f>D25/D42</f>
        <v>5.5533381286680221E-2</v>
      </c>
      <c r="F25" s="15">
        <v>23588821</v>
      </c>
      <c r="G25" s="16">
        <f>F25/F42</f>
        <v>4.9741788624628538E-2</v>
      </c>
    </row>
    <row r="26" spans="1:7" ht="18.75" customHeight="1">
      <c r="A26" s="11" t="s">
        <v>2</v>
      </c>
      <c r="B26" s="15">
        <v>42423207</v>
      </c>
      <c r="C26" s="16">
        <f>B26/B42</f>
        <v>6.9296631223509472E-2</v>
      </c>
      <c r="D26" s="15">
        <v>37470966</v>
      </c>
      <c r="E26" s="16">
        <f>D26/D42</f>
        <v>7.1869154650130607E-2</v>
      </c>
      <c r="F26" s="15">
        <v>46281771</v>
      </c>
      <c r="G26" s="16">
        <f>F26/F42</f>
        <v>9.759445248473686E-2</v>
      </c>
    </row>
    <row r="27" spans="1:7" ht="18.75" customHeight="1">
      <c r="A27" s="11" t="s">
        <v>4</v>
      </c>
      <c r="B27" s="15">
        <v>55000</v>
      </c>
      <c r="C27" s="16">
        <f>B27/B42</f>
        <v>8.9840325303389268E-5</v>
      </c>
      <c r="D27" s="15">
        <v>0</v>
      </c>
      <c r="E27" s="16">
        <f>D27/D42</f>
        <v>0</v>
      </c>
      <c r="F27" s="15">
        <v>0</v>
      </c>
      <c r="G27" s="16">
        <f>F27/F42</f>
        <v>0</v>
      </c>
    </row>
    <row r="28" spans="1:7" ht="18.75" customHeight="1">
      <c r="A28" s="8" t="s">
        <v>14</v>
      </c>
      <c r="B28" s="12">
        <f>SUM(B29:B30)</f>
        <v>14331505</v>
      </c>
      <c r="C28" s="10">
        <f>B28/B42</f>
        <v>2.340994675067545E-2</v>
      </c>
      <c r="D28" s="12">
        <f>SUM(D29:D30)</f>
        <v>11389138</v>
      </c>
      <c r="E28" s="10">
        <f>D28/D42</f>
        <v>2.1844318618678773E-2</v>
      </c>
      <c r="F28" s="12">
        <f>SUM(F29:F30)</f>
        <v>11905201</v>
      </c>
      <c r="G28" s="10">
        <f>F28/F42</f>
        <v>2.5104518435903018E-2</v>
      </c>
    </row>
    <row r="29" spans="1:7" ht="18.75" customHeight="1">
      <c r="A29" s="11" t="s">
        <v>1</v>
      </c>
      <c r="B29" s="15">
        <v>7446994</v>
      </c>
      <c r="C29" s="16">
        <f>B29/B42</f>
        <v>1.2164370245316147E-2</v>
      </c>
      <c r="D29" s="15">
        <v>5081328</v>
      </c>
      <c r="E29" s="16">
        <f>D29/D42</f>
        <v>9.7459656593864939E-3</v>
      </c>
      <c r="F29" s="15">
        <v>4850174</v>
      </c>
      <c r="G29" s="16">
        <f>F29/F42</f>
        <v>1.0227570504717853E-2</v>
      </c>
    </row>
    <row r="30" spans="1:7" ht="18.75" customHeight="1">
      <c r="A30" s="11" t="s">
        <v>2</v>
      </c>
      <c r="B30" s="15">
        <v>6884511</v>
      </c>
      <c r="C30" s="16">
        <f>B30/B42</f>
        <v>1.1245576505359305E-2</v>
      </c>
      <c r="D30" s="15">
        <v>6307810</v>
      </c>
      <c r="E30" s="16">
        <f>D30/D42</f>
        <v>1.2098352959292279E-2</v>
      </c>
      <c r="F30" s="15">
        <v>7055027</v>
      </c>
      <c r="G30" s="16">
        <f>F30/F42</f>
        <v>1.4876947931185167E-2</v>
      </c>
    </row>
    <row r="31" spans="1:7" ht="18.75" customHeight="1">
      <c r="A31" s="13" t="s">
        <v>15</v>
      </c>
      <c r="B31" s="12">
        <f>SUM(B32:B34)</f>
        <v>2533636</v>
      </c>
      <c r="C31" s="10">
        <f>B31/B42</f>
        <v>4.13859422618869E-3</v>
      </c>
      <c r="D31" s="12">
        <f>SUM(D32:D34)</f>
        <v>2721543</v>
      </c>
      <c r="E31" s="10">
        <f>D31/D42</f>
        <v>5.2199079883336989E-3</v>
      </c>
      <c r="F31" s="12">
        <f>SUM(F32:F34)</f>
        <v>2808297</v>
      </c>
      <c r="G31" s="10">
        <f>F31/F42</f>
        <v>5.921860858123365E-3</v>
      </c>
    </row>
    <row r="32" spans="1:7" ht="18.75" customHeight="1">
      <c r="A32" s="11" t="s">
        <v>1</v>
      </c>
      <c r="B32" s="15">
        <v>909720</v>
      </c>
      <c r="C32" s="16">
        <f>B32/B42</f>
        <v>1.4859916497272597E-3</v>
      </c>
      <c r="D32" s="15">
        <v>1047995</v>
      </c>
      <c r="E32" s="16">
        <f>D32/D42</f>
        <v>2.0100499871704303E-3</v>
      </c>
      <c r="F32" s="15">
        <v>986720</v>
      </c>
      <c r="G32" s="16">
        <f>F32/F42</f>
        <v>2.0806982117373934E-3</v>
      </c>
    </row>
    <row r="33" spans="1:7" ht="18.75" customHeight="1">
      <c r="A33" s="11" t="s">
        <v>2</v>
      </c>
      <c r="B33" s="15">
        <v>1569366</v>
      </c>
      <c r="C33" s="16">
        <f>B33/B42</f>
        <v>2.5634973083650692E-3</v>
      </c>
      <c r="D33" s="15">
        <v>1652298</v>
      </c>
      <c r="E33" s="16">
        <f>D33/D42</f>
        <v>3.169100590844162E-3</v>
      </c>
      <c r="F33" s="15">
        <v>1788002</v>
      </c>
      <c r="G33" s="16">
        <f>F33/F42</f>
        <v>3.7703629844159261E-3</v>
      </c>
    </row>
    <row r="34" spans="1:7" ht="18.75" customHeight="1">
      <c r="A34" s="11" t="s">
        <v>4</v>
      </c>
      <c r="B34" s="15">
        <v>54550</v>
      </c>
      <c r="C34" s="16">
        <f>B34/B42</f>
        <v>8.9105268096361539E-5</v>
      </c>
      <c r="D34" s="15">
        <v>21250</v>
      </c>
      <c r="E34" s="16">
        <f>D34/D42</f>
        <v>4.0757410319106142E-5</v>
      </c>
      <c r="F34" s="15">
        <v>33575</v>
      </c>
      <c r="G34" s="16">
        <f>F34/F42</f>
        <v>7.0799661970045183E-5</v>
      </c>
    </row>
    <row r="35" spans="1:7" ht="18.75" customHeight="1">
      <c r="A35" s="13" t="s">
        <v>16</v>
      </c>
      <c r="B35" s="12">
        <f>B36</f>
        <v>0</v>
      </c>
      <c r="C35" s="10">
        <f>B35/B42</f>
        <v>0</v>
      </c>
      <c r="D35" s="12">
        <f>D36</f>
        <v>0</v>
      </c>
      <c r="E35" s="10">
        <f>D35/D42</f>
        <v>0</v>
      </c>
      <c r="F35" s="12">
        <f>F36</f>
        <v>3784931</v>
      </c>
      <c r="G35" s="10">
        <f>F35/F42</f>
        <v>7.9812907037958326E-3</v>
      </c>
    </row>
    <row r="36" spans="1:7" ht="18.75" customHeight="1">
      <c r="A36" s="13" t="s">
        <v>17</v>
      </c>
      <c r="B36" s="15">
        <v>0</v>
      </c>
      <c r="C36" s="16">
        <f>B36/B42</f>
        <v>0</v>
      </c>
      <c r="D36" s="15">
        <v>0</v>
      </c>
      <c r="E36" s="16">
        <f>D36/D42</f>
        <v>0</v>
      </c>
      <c r="F36" s="15">
        <v>3784931</v>
      </c>
      <c r="G36" s="16">
        <f>F36/F42</f>
        <v>7.9812907037958326E-3</v>
      </c>
    </row>
    <row r="37" spans="1:7" ht="18.75" customHeight="1">
      <c r="A37" s="8" t="s">
        <v>18</v>
      </c>
      <c r="B37" s="12">
        <f>SUM(B38:B41)</f>
        <v>4491973</v>
      </c>
      <c r="C37" s="10">
        <f>B37/B42</f>
        <v>7.3374602831643891E-3</v>
      </c>
      <c r="D37" s="12">
        <f>SUM(D38:D41)</f>
        <v>5644000</v>
      </c>
      <c r="E37" s="10">
        <f>D37/D42</f>
        <v>1.0825168180754591E-2</v>
      </c>
      <c r="F37" s="12">
        <f>SUM(F38:F41)</f>
        <v>3047490</v>
      </c>
      <c r="G37" s="10">
        <f>F37/F42</f>
        <v>6.4262475608962916E-3</v>
      </c>
    </row>
    <row r="38" spans="1:7" ht="18.75" customHeight="1">
      <c r="A38" s="13" t="s">
        <v>19</v>
      </c>
      <c r="B38" s="15">
        <v>545308</v>
      </c>
      <c r="C38" s="16">
        <f>B38/B42</f>
        <v>8.9073905655528355E-4</v>
      </c>
      <c r="D38" s="15">
        <v>300847</v>
      </c>
      <c r="E38" s="16">
        <f>D38/D42</f>
        <v>5.7702327634221774E-4</v>
      </c>
      <c r="F38" s="15">
        <v>717497</v>
      </c>
      <c r="G38" s="16">
        <f>F38/F42</f>
        <v>1.5129871947735371E-3</v>
      </c>
    </row>
    <row r="39" spans="1:7" ht="18.75" customHeight="1">
      <c r="A39" s="13" t="s">
        <v>20</v>
      </c>
      <c r="B39" s="15">
        <v>2862</v>
      </c>
      <c r="C39" s="16">
        <f>B39/B42</f>
        <v>4.6749638366963651E-6</v>
      </c>
      <c r="D39" s="15">
        <v>3135</v>
      </c>
      <c r="E39" s="16">
        <f>D39/D42</f>
        <v>6.0129167694304831E-6</v>
      </c>
      <c r="F39" s="15">
        <v>12495</v>
      </c>
      <c r="G39" s="16">
        <f>F39/F42</f>
        <v>2.6348228631890234E-5</v>
      </c>
    </row>
    <row r="40" spans="1:7" ht="18.75" customHeight="1">
      <c r="A40" s="13" t="s">
        <v>26</v>
      </c>
      <c r="B40" s="15">
        <v>914508</v>
      </c>
      <c r="C40" s="16">
        <f>B40/B42</f>
        <v>1.4938126584100348E-3</v>
      </c>
      <c r="D40" s="15">
        <v>2308575</v>
      </c>
      <c r="E40" s="16">
        <f>D40/D42</f>
        <v>4.4278371071731987E-3</v>
      </c>
      <c r="F40" s="15">
        <v>1452868</v>
      </c>
      <c r="G40" s="16">
        <f>F40/F42</f>
        <v>3.0636653250065704E-3</v>
      </c>
    </row>
    <row r="41" spans="1:7" ht="18.75" customHeight="1">
      <c r="A41" s="13" t="s">
        <v>21</v>
      </c>
      <c r="B41" s="15">
        <v>3029295</v>
      </c>
      <c r="C41" s="16">
        <f>B41/B42</f>
        <v>4.9482336043623742E-3</v>
      </c>
      <c r="D41" s="15">
        <v>3031443</v>
      </c>
      <c r="E41" s="16">
        <f>D41/D42</f>
        <v>5.8142948804697451E-3</v>
      </c>
      <c r="F41" s="15">
        <v>864630</v>
      </c>
      <c r="G41" s="16">
        <f>F41/F42</f>
        <v>1.8232468124842938E-3</v>
      </c>
    </row>
    <row r="42" spans="1:7" ht="18.75" customHeight="1">
      <c r="A42" s="14" t="s">
        <v>22</v>
      </c>
      <c r="B42" s="9">
        <f t="shared" ref="B42:G42" si="0">B3+B9+B15+B21+B24+B28+B31+B35+B37</f>
        <v>612197249</v>
      </c>
      <c r="C42" s="10">
        <f t="shared" si="0"/>
        <v>0.99999999999999989</v>
      </c>
      <c r="D42" s="9">
        <f t="shared" si="0"/>
        <v>521377581</v>
      </c>
      <c r="E42" s="10">
        <f t="shared" si="0"/>
        <v>1</v>
      </c>
      <c r="F42" s="9">
        <f t="shared" si="0"/>
        <v>474225428</v>
      </c>
      <c r="G42" s="10">
        <f t="shared" si="0"/>
        <v>1</v>
      </c>
    </row>
  </sheetData>
  <sheetProtection password="CC31" sheet="1" objects="1" scenarios="1"/>
  <mergeCells count="1">
    <mergeCell ref="A1:G1"/>
  </mergeCells>
  <phoneticPr fontId="8" type="noConversion"/>
  <pageMargins left="0.51181102362204722" right="0.31496062992125984" top="0.74803149606299213" bottom="0.55118110236220474" header="0.31496062992125984" footer="0.31496062992125984"/>
  <pageSetup paperSize="9" orientation="portrait" horizontalDpi="4294967293" verticalDpi="4294967293" r:id="rId1"/>
  <ignoredErrors>
    <ignoredError sqref="D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2017-02-06T02:19:21Z</cp:lastPrinted>
  <dcterms:created xsi:type="dcterms:W3CDTF">2017-01-15T03:42:50Z</dcterms:created>
  <dcterms:modified xsi:type="dcterms:W3CDTF">2017-02-06T02:20:16Z</dcterms:modified>
</cp:coreProperties>
</file>